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7530"/>
  </bookViews>
  <sheets>
    <sheet name="2016 REV" sheetId="1" r:id="rId1"/>
  </sheets>
  <definedNames>
    <definedName name="_aus2">#REF!</definedName>
    <definedName name="abc">#REF!</definedName>
    <definedName name="_xlnm.Print_Area">#REF!</definedName>
    <definedName name="aus">#REF!</definedName>
    <definedName name="_xlnm.Database">#REF!</definedName>
    <definedName name="bcd">#REF!</definedName>
    <definedName name="Codes">#REF!</definedName>
    <definedName name="dic">#REF!</definedName>
    <definedName name="List">#REF!</definedName>
    <definedName name="PRINT_AREA_MI">#REF!</definedName>
    <definedName name="PRINT_TITLES_MI">#REF!</definedName>
    <definedName name="Status">#REF!</definedName>
    <definedName name="T15b">#REF!</definedName>
    <definedName name="Tab7new">#REF!</definedName>
    <definedName name="_xlnm.Print_Titles">#REF!</definedName>
    <definedName name="tpoc00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7" i="1" l="1"/>
  <c r="L36" i="1"/>
  <c r="L35" i="1"/>
  <c r="L38" i="1" s="1"/>
  <c r="J38" i="1"/>
  <c r="I38" i="1"/>
  <c r="L32" i="1"/>
  <c r="L31" i="1"/>
  <c r="L30" i="1"/>
  <c r="L33" i="1" s="1"/>
  <c r="J33" i="1"/>
  <c r="I33" i="1"/>
  <c r="L27" i="1"/>
  <c r="L26" i="1"/>
  <c r="L25" i="1"/>
  <c r="L28" i="1" s="1"/>
  <c r="L22" i="1"/>
  <c r="L21" i="1"/>
  <c r="L20" i="1"/>
  <c r="L23" i="1" s="1"/>
  <c r="K28" i="1"/>
  <c r="J28" i="1"/>
  <c r="I28" i="1"/>
  <c r="K23" i="1"/>
  <c r="J23" i="1"/>
  <c r="I23" i="1"/>
  <c r="L17" i="1"/>
  <c r="L16" i="1"/>
  <c r="L18" i="1" s="1"/>
  <c r="K18" i="1"/>
  <c r="J18" i="1"/>
  <c r="I18" i="1"/>
  <c r="H18" i="1"/>
  <c r="L13" i="1"/>
  <c r="L12" i="1"/>
  <c r="L11" i="1"/>
  <c r="L8" i="1"/>
  <c r="L7" i="1"/>
  <c r="L6" i="1"/>
  <c r="K9" i="1"/>
  <c r="J9" i="1"/>
  <c r="I9" i="1"/>
  <c r="L14" i="1" l="1"/>
  <c r="F6" i="1" l="1"/>
  <c r="F7" i="1"/>
  <c r="F8" i="1"/>
  <c r="D9" i="1"/>
  <c r="E9" i="1"/>
  <c r="F9" i="1" s="1"/>
  <c r="H9" i="1"/>
  <c r="L9" i="1"/>
  <c r="F11" i="1"/>
  <c r="F12" i="1"/>
  <c r="F13" i="1"/>
  <c r="D14" i="1"/>
  <c r="E14" i="1"/>
  <c r="H14" i="1"/>
  <c r="F16" i="1"/>
  <c r="F17" i="1"/>
  <c r="D18" i="1"/>
  <c r="E18" i="1"/>
  <c r="F18" i="1" s="1"/>
  <c r="D23" i="1"/>
  <c r="E23" i="1"/>
  <c r="H23" i="1"/>
  <c r="F25" i="1"/>
  <c r="F26" i="1"/>
  <c r="F27" i="1"/>
  <c r="D28" i="1"/>
  <c r="E28" i="1"/>
  <c r="F28" i="1" s="1"/>
  <c r="H28" i="1"/>
  <c r="F30" i="1"/>
  <c r="F31" i="1"/>
  <c r="F32" i="1"/>
  <c r="D33" i="1"/>
  <c r="E33" i="1"/>
  <c r="H33" i="1"/>
  <c r="F35" i="1"/>
  <c r="D38" i="1"/>
  <c r="E38" i="1"/>
  <c r="H38" i="1"/>
  <c r="D40" i="1"/>
  <c r="E40" i="1"/>
  <c r="L40" i="1"/>
  <c r="D41" i="1"/>
  <c r="E41" i="1"/>
  <c r="L41" i="1"/>
  <c r="D42" i="1"/>
  <c r="E42" i="1"/>
  <c r="L42" i="1"/>
  <c r="F38" i="1" l="1"/>
  <c r="F33" i="1"/>
  <c r="F14" i="1"/>
  <c r="F42" i="1"/>
  <c r="L43" i="1"/>
  <c r="F40" i="1"/>
  <c r="E43" i="1"/>
  <c r="F41" i="1"/>
  <c r="D43" i="1"/>
  <c r="F43" i="1" l="1"/>
</calcChain>
</file>

<file path=xl/sharedStrings.xml><?xml version="1.0" encoding="utf-8"?>
<sst xmlns="http://schemas.openxmlformats.org/spreadsheetml/2006/main" count="75" uniqueCount="31">
  <si>
    <t>represent the total population of concern from NTCA.</t>
  </si>
  <si>
    <r>
      <rPr>
        <vertAlign val="superscript"/>
        <sz val="10"/>
        <rFont val="Calibri"/>
        <family val="2"/>
        <scheme val="minor"/>
      </rPr>
      <t>1</t>
    </r>
    <r>
      <rPr>
        <sz val="10"/>
        <rFont val="Calibri"/>
        <family val="2"/>
        <scheme val="minor"/>
      </rPr>
      <t xml:space="preserve"> Annual data for 2014 and 2015 adds figures from USCIS (in number of cases) and EOIR (in number of persons). </t>
    </r>
  </si>
  <si>
    <t>Data for 2016 is provisional (as of May 10) and subject to change.</t>
  </si>
  <si>
    <t xml:space="preserve">methods of data collection. </t>
  </si>
  <si>
    <r>
      <rPr>
        <b/>
        <sz val="10"/>
        <rFont val="Calibri"/>
        <family val="2"/>
        <scheme val="minor"/>
      </rPr>
      <t xml:space="preserve">Sources: </t>
    </r>
    <r>
      <rPr>
        <sz val="10"/>
        <rFont val="Calibri"/>
        <family val="2"/>
        <scheme val="minor"/>
      </rPr>
      <t xml:space="preserve">Data provided by Governments to UNHCR country offices or partners, based on their own definitions and </t>
    </r>
  </si>
  <si>
    <t>Subtotal NTCA</t>
  </si>
  <si>
    <t>Guatemala</t>
  </si>
  <si>
    <t>Honduras</t>
  </si>
  <si>
    <t>El Salvador</t>
  </si>
  <si>
    <t>SUBTOTAL NTCA</t>
  </si>
  <si>
    <t>&gt; 500%</t>
  </si>
  <si>
    <t>Costa Rica</t>
  </si>
  <si>
    <r>
      <t>United States of America</t>
    </r>
    <r>
      <rPr>
        <b/>
        <i/>
        <vertAlign val="superscript"/>
        <sz val="9"/>
        <rFont val="Calibri"/>
        <family val="2"/>
        <scheme val="minor"/>
      </rPr>
      <t>1</t>
    </r>
  </si>
  <si>
    <t>2014-15 Change</t>
  </si>
  <si>
    <t>Total 2015</t>
  </si>
  <si>
    <t>Total 2014</t>
  </si>
  <si>
    <t>Country of Origin</t>
  </si>
  <si>
    <t>Country of Asylum</t>
  </si>
  <si>
    <t>ASYLUM APPLICATIONS FROM NTCA POPULATION IN USA, MEXICO AND CENTRAL AMERICA</t>
  </si>
  <si>
    <t>Only new asylum applications are considered (i.e. excluding appeals, judicial reviews, etc.).</t>
  </si>
  <si>
    <t>Subtotal 2016</t>
  </si>
  <si>
    <t>n.a.</t>
  </si>
  <si>
    <t xml:space="preserve">2 Belize's asylum system was only reactivated as of October 2015, so figures for 2014 and most of 2015 under </t>
  </si>
  <si>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 xml:space="preserve"> The figures from Panama's authorities only include persons who were interviewed.</t>
    </r>
  </si>
  <si>
    <t>Mexico</t>
  </si>
  <si>
    <r>
      <t>Belize</t>
    </r>
    <r>
      <rPr>
        <b/>
        <i/>
        <vertAlign val="superscript"/>
        <sz val="9"/>
        <rFont val="Calibri"/>
        <family val="2"/>
        <scheme val="minor"/>
      </rPr>
      <t>2</t>
    </r>
  </si>
  <si>
    <t>Nicaragua</t>
  </si>
  <si>
    <r>
      <t>Panama</t>
    </r>
    <r>
      <rPr>
        <b/>
        <i/>
        <vertAlign val="superscript"/>
        <sz val="9"/>
        <rFont val="Calibri"/>
        <family val="2"/>
        <scheme val="minor"/>
      </rPr>
      <t>3</t>
    </r>
  </si>
  <si>
    <t>For 2016, the figures are only available for USCIS (affirmative asylum applications).</t>
  </si>
  <si>
    <t>2014, 2105 AND 2016 (JANUARY TO APRIL)</t>
  </si>
  <si>
    <t>n.a. =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</si>
</sst>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Arial"/>
      <family val="2"/>
    </font>
    <font>
      <b/>
      <sz val="9"/>
      <name val="Calibri"/>
      <family val="2"/>
      <scheme val="minor"/>
    </font>
    <font>
      <b/>
      <i/>
      <sz val="9"/>
      <name val="Calibri"/>
      <family val="2"/>
      <scheme val="minor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b/>
      <i/>
      <vertAlign val="superscript"/>
      <sz val="9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3" fillId="0" borderId="0" xfId="0" applyFont="1" applyAlignment="1">
      <alignment horizontal="left" wrapText="1"/>
    </xf>
    <xf numFmtId="0" fontId="2" fillId="0" borderId="0" xfId="0" applyFont="1" applyBorder="1"/>
    <xf numFmtId="0" fontId="5" fillId="0" borderId="0" xfId="0" applyFont="1" applyBorder="1"/>
    <xf numFmtId="0" fontId="3" fillId="0" borderId="0" xfId="0" applyFont="1" applyAlignment="1">
      <alignment wrapText="1"/>
    </xf>
    <xf numFmtId="0" fontId="7" fillId="0" borderId="0" xfId="0" applyFont="1"/>
    <xf numFmtId="9" fontId="8" fillId="2" borderId="1" xfId="2" applyFont="1" applyFill="1" applyBorder="1" applyAlignment="1">
      <alignment horizontal="right" wrapText="1"/>
    </xf>
    <xf numFmtId="0" fontId="9" fillId="2" borderId="1" xfId="0" applyNumberFormat="1" applyFont="1" applyFill="1" applyBorder="1" applyAlignment="1">
      <alignment vertical="center" wrapText="1"/>
    </xf>
    <xf numFmtId="9" fontId="10" fillId="2" borderId="4" xfId="2" applyFont="1" applyFill="1" applyBorder="1" applyAlignment="1">
      <alignment horizontal="right" wrapText="1"/>
    </xf>
    <xf numFmtId="0" fontId="11" fillId="2" borderId="4" xfId="0" applyNumberFormat="1" applyFont="1" applyFill="1" applyBorder="1" applyAlignment="1">
      <alignment horizontal="left" vertical="center" wrapText="1"/>
    </xf>
    <xf numFmtId="0" fontId="11" fillId="2" borderId="4" xfId="0" applyNumberFormat="1" applyFont="1" applyFill="1" applyBorder="1" applyAlignment="1">
      <alignment horizontal="left" wrapText="1"/>
    </xf>
    <xf numFmtId="9" fontId="10" fillId="2" borderId="6" xfId="2" applyFont="1" applyFill="1" applyBorder="1" applyAlignment="1">
      <alignment horizontal="right" wrapText="1"/>
    </xf>
    <xf numFmtId="0" fontId="11" fillId="2" borderId="6" xfId="0" applyNumberFormat="1" applyFont="1" applyFill="1" applyBorder="1" applyAlignment="1">
      <alignment horizontal="left" vertical="center" wrapText="1"/>
    </xf>
    <xf numFmtId="9" fontId="10" fillId="0" borderId="4" xfId="2" applyFont="1" applyFill="1" applyBorder="1" applyAlignment="1">
      <alignment horizontal="right" wrapText="1"/>
    </xf>
    <xf numFmtId="0" fontId="11" fillId="0" borderId="4" xfId="0" applyNumberFormat="1" applyFont="1" applyFill="1" applyBorder="1" applyAlignment="1">
      <alignment horizontal="left" vertical="center" wrapText="1"/>
    </xf>
    <xf numFmtId="0" fontId="11" fillId="0" borderId="4" xfId="0" applyNumberFormat="1" applyFont="1" applyFill="1" applyBorder="1" applyAlignment="1">
      <alignment horizontal="left" wrapText="1"/>
    </xf>
    <xf numFmtId="9" fontId="10" fillId="0" borderId="6" xfId="2" applyFont="1" applyFill="1" applyBorder="1" applyAlignment="1">
      <alignment horizontal="right" wrapText="1"/>
    </xf>
    <xf numFmtId="0" fontId="11" fillId="0" borderId="6" xfId="0" applyNumberFormat="1" applyFont="1" applyFill="1" applyBorder="1" applyAlignment="1">
      <alignment horizontal="left" vertical="center" wrapText="1"/>
    </xf>
    <xf numFmtId="17" fontId="9" fillId="3" borderId="9" xfId="0" applyNumberFormat="1" applyFont="1" applyFill="1" applyBorder="1" applyAlignment="1">
      <alignment horizontal="center" vertical="center" wrapText="1"/>
    </xf>
    <xf numFmtId="17" fontId="9" fillId="3" borderId="10" xfId="0" applyNumberFormat="1" applyFont="1" applyFill="1" applyBorder="1" applyAlignment="1">
      <alignment horizontal="center" vertical="center" wrapText="1"/>
    </xf>
    <xf numFmtId="17" fontId="9" fillId="3" borderId="11" xfId="0" applyNumberFormat="1" applyFont="1" applyFill="1" applyBorder="1" applyAlignment="1">
      <alignment horizontal="center" vertical="center" wrapText="1"/>
    </xf>
    <xf numFmtId="0" fontId="9" fillId="3" borderId="10" xfId="0" applyNumberFormat="1" applyFont="1" applyFill="1" applyBorder="1" applyAlignment="1">
      <alignment horizontal="center" vertical="center" wrapText="1"/>
    </xf>
    <xf numFmtId="0" fontId="9" fillId="3" borderId="1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13" fillId="0" borderId="0" xfId="0" applyFont="1" applyBorder="1"/>
    <xf numFmtId="0" fontId="14" fillId="0" borderId="0" xfId="0" applyFont="1" applyBorder="1"/>
    <xf numFmtId="3" fontId="10" fillId="0" borderId="8" xfId="1" applyNumberFormat="1" applyFont="1" applyFill="1" applyBorder="1" applyAlignment="1">
      <alignment horizontal="center" wrapText="1"/>
    </xf>
    <xf numFmtId="3" fontId="10" fillId="0" borderId="7" xfId="1" applyNumberFormat="1" applyFont="1" applyFill="1" applyBorder="1" applyAlignment="1">
      <alignment horizontal="center" wrapText="1"/>
    </xf>
    <xf numFmtId="3" fontId="10" fillId="0" borderId="5" xfId="1" applyNumberFormat="1" applyFont="1" applyFill="1" applyBorder="1" applyAlignment="1">
      <alignment horizontal="center" wrapText="1"/>
    </xf>
    <xf numFmtId="3" fontId="10" fillId="0" borderId="0" xfId="1" applyNumberFormat="1" applyFont="1" applyFill="1" applyBorder="1" applyAlignment="1">
      <alignment horizontal="center" wrapText="1"/>
    </xf>
    <xf numFmtId="3" fontId="8" fillId="2" borderId="3" xfId="1" applyNumberFormat="1" applyFont="1" applyFill="1" applyBorder="1" applyAlignment="1">
      <alignment horizontal="center" wrapText="1"/>
    </xf>
    <xf numFmtId="3" fontId="8" fillId="2" borderId="2" xfId="1" applyNumberFormat="1" applyFont="1" applyFill="1" applyBorder="1" applyAlignment="1">
      <alignment horizontal="center" wrapText="1"/>
    </xf>
    <xf numFmtId="3" fontId="7" fillId="0" borderId="0" xfId="0" applyNumberFormat="1" applyFont="1"/>
    <xf numFmtId="3" fontId="10" fillId="2" borderId="8" xfId="1" applyNumberFormat="1" applyFont="1" applyFill="1" applyBorder="1" applyAlignment="1">
      <alignment horizontal="center" wrapText="1"/>
    </xf>
    <xf numFmtId="3" fontId="10" fillId="2" borderId="7" xfId="1" applyNumberFormat="1" applyFont="1" applyFill="1" applyBorder="1" applyAlignment="1">
      <alignment horizontal="center" wrapText="1"/>
    </xf>
    <xf numFmtId="3" fontId="10" fillId="2" borderId="5" xfId="1" applyNumberFormat="1" applyFont="1" applyFill="1" applyBorder="1" applyAlignment="1">
      <alignment horizontal="center" wrapText="1"/>
    </xf>
    <xf numFmtId="3" fontId="10" fillId="2" borderId="0" xfId="1" applyNumberFormat="1" applyFont="1" applyFill="1" applyBorder="1" applyAlignment="1">
      <alignment horizontal="center" wrapText="1"/>
    </xf>
    <xf numFmtId="3" fontId="10" fillId="0" borderId="5" xfId="1" applyNumberFormat="1" applyFont="1" applyFill="1" applyBorder="1" applyAlignment="1">
      <alignment horizontal="center" wrapText="1"/>
    </xf>
    <xf numFmtId="3" fontId="10" fillId="0" borderId="0" xfId="1" applyNumberFormat="1" applyFont="1" applyFill="1" applyBorder="1" applyAlignment="1">
      <alignment horizontal="center" wrapText="1"/>
    </xf>
    <xf numFmtId="3" fontId="8" fillId="2" borderId="3" xfId="1" applyNumberFormat="1" applyFont="1" applyFill="1" applyBorder="1" applyAlignment="1">
      <alignment horizontal="center" wrapText="1"/>
    </xf>
    <xf numFmtId="3" fontId="8" fillId="2" borderId="2" xfId="1" applyNumberFormat="1" applyFont="1" applyFill="1" applyBorder="1" applyAlignment="1">
      <alignment horizontal="center" wrapText="1"/>
    </xf>
    <xf numFmtId="3" fontId="10" fillId="0" borderId="6" xfId="1" applyNumberFormat="1" applyFont="1" applyFill="1" applyBorder="1" applyAlignment="1">
      <alignment horizontal="center" wrapText="1"/>
    </xf>
    <xf numFmtId="3" fontId="10" fillId="0" borderId="4" xfId="1" applyNumberFormat="1" applyFont="1" applyFill="1" applyBorder="1" applyAlignment="1">
      <alignment horizontal="center" wrapText="1"/>
    </xf>
    <xf numFmtId="3" fontId="8" fillId="2" borderId="1" xfId="1" applyNumberFormat="1" applyFont="1" applyFill="1" applyBorder="1" applyAlignment="1">
      <alignment horizontal="center" wrapText="1"/>
    </xf>
    <xf numFmtId="0" fontId="9" fillId="0" borderId="8" xfId="0" applyNumberFormat="1" applyFont="1" applyFill="1" applyBorder="1" applyAlignment="1">
      <alignment horizontal="left" vertical="top" wrapText="1"/>
    </xf>
    <xf numFmtId="0" fontId="9" fillId="0" borderId="5" xfId="0" applyNumberFormat="1" applyFont="1" applyFill="1" applyBorder="1" applyAlignment="1">
      <alignment horizontal="left" vertical="top" wrapText="1"/>
    </xf>
    <xf numFmtId="0" fontId="9" fillId="0" borderId="3" xfId="0" applyNumberFormat="1" applyFont="1" applyFill="1" applyBorder="1" applyAlignment="1">
      <alignment horizontal="left" vertical="top" wrapText="1"/>
    </xf>
    <xf numFmtId="3" fontId="10" fillId="0" borderId="8" xfId="1" applyNumberFormat="1" applyFont="1" applyFill="1" applyBorder="1" applyAlignment="1">
      <alignment horizontal="center" vertical="center" wrapText="1"/>
    </xf>
    <xf numFmtId="3" fontId="10" fillId="0" borderId="7" xfId="1" applyNumberFormat="1" applyFont="1" applyFill="1" applyBorder="1" applyAlignment="1">
      <alignment horizontal="center" vertical="center" wrapText="1"/>
    </xf>
    <xf numFmtId="3" fontId="10" fillId="0" borderId="5" xfId="1" applyNumberFormat="1" applyFont="1" applyFill="1" applyBorder="1" applyAlignment="1">
      <alignment horizontal="center" wrapText="1"/>
    </xf>
    <xf numFmtId="3" fontId="10" fillId="0" borderId="0" xfId="1" applyNumberFormat="1" applyFont="1" applyFill="1" applyBorder="1" applyAlignment="1">
      <alignment horizontal="center" wrapText="1"/>
    </xf>
    <xf numFmtId="3" fontId="8" fillId="2" borderId="3" xfId="1" applyNumberFormat="1" applyFont="1" applyFill="1" applyBorder="1" applyAlignment="1">
      <alignment horizontal="center" wrapText="1"/>
    </xf>
    <xf numFmtId="3" fontId="8" fillId="2" borderId="2" xfId="1" applyNumberFormat="1" applyFont="1" applyFill="1" applyBorder="1" applyAlignment="1">
      <alignment horizontal="center" wrapText="1"/>
    </xf>
    <xf numFmtId="0" fontId="9" fillId="2" borderId="8" xfId="0" applyNumberFormat="1" applyFont="1" applyFill="1" applyBorder="1" applyAlignment="1">
      <alignment horizontal="left" vertical="top" wrapText="1"/>
    </xf>
    <xf numFmtId="0" fontId="9" fillId="2" borderId="5" xfId="0" applyNumberFormat="1" applyFont="1" applyFill="1" applyBorder="1" applyAlignment="1">
      <alignment horizontal="left" vertical="top" wrapText="1"/>
    </xf>
    <xf numFmtId="0" fontId="9" fillId="2" borderId="3" xfId="0" applyNumberFormat="1" applyFont="1" applyFill="1" applyBorder="1" applyAlignment="1">
      <alignment horizontal="left" vertical="top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workbookViewId="0">
      <selection activeCell="M10" sqref="M10"/>
    </sheetView>
  </sheetViews>
  <sheetFormatPr baseColWidth="10" defaultColWidth="9.140625" defaultRowHeight="12.75" x14ac:dyDescent="0.2"/>
  <cols>
    <col min="1" max="1" width="11.85546875" style="1" customWidth="1"/>
    <col min="2" max="2" width="12.7109375" style="1" customWidth="1"/>
    <col min="3" max="3" width="0.85546875" style="1" customWidth="1"/>
    <col min="4" max="5" width="8.85546875" style="1" customWidth="1"/>
    <col min="6" max="6" width="9.28515625" style="1" customWidth="1"/>
    <col min="7" max="7" width="0.85546875" style="1" customWidth="1"/>
    <col min="8" max="12" width="8.5703125" style="1" customWidth="1"/>
    <col min="13" max="16384" width="9.140625" style="1"/>
  </cols>
  <sheetData>
    <row r="1" spans="1:12" ht="15.75" x14ac:dyDescent="0.25">
      <c r="A1" s="28" t="s">
        <v>18</v>
      </c>
      <c r="B1" s="5"/>
      <c r="D1" s="4"/>
      <c r="E1" s="4"/>
      <c r="F1" s="4"/>
      <c r="H1" s="4"/>
      <c r="I1" s="4"/>
      <c r="J1" s="4"/>
      <c r="K1" s="4"/>
      <c r="L1" s="4"/>
    </row>
    <row r="2" spans="1:12" x14ac:dyDescent="0.2">
      <c r="A2" s="27" t="s">
        <v>29</v>
      </c>
      <c r="B2" s="5"/>
      <c r="D2" s="4"/>
      <c r="E2" s="4"/>
      <c r="F2" s="4"/>
      <c r="H2" s="4"/>
      <c r="I2" s="4"/>
      <c r="J2" s="4"/>
      <c r="K2" s="4"/>
      <c r="L2" s="4"/>
    </row>
    <row r="4" spans="1:12" s="7" customFormat="1" ht="24" x14ac:dyDescent="0.2">
      <c r="A4" s="26" t="s">
        <v>17</v>
      </c>
      <c r="B4" s="25" t="s">
        <v>16</v>
      </c>
      <c r="D4" s="24" t="s">
        <v>15</v>
      </c>
      <c r="E4" s="23" t="s">
        <v>14</v>
      </c>
      <c r="F4" s="20" t="s">
        <v>13</v>
      </c>
      <c r="H4" s="22">
        <v>42370</v>
      </c>
      <c r="I4" s="21">
        <v>42401</v>
      </c>
      <c r="J4" s="21">
        <v>42430</v>
      </c>
      <c r="K4" s="21">
        <v>42461</v>
      </c>
      <c r="L4" s="20" t="s">
        <v>20</v>
      </c>
    </row>
    <row r="5" spans="1:12" s="7" customFormat="1" ht="4.5" customHeight="1" x14ac:dyDescent="0.2"/>
    <row r="6" spans="1:12" s="7" customFormat="1" ht="12" x14ac:dyDescent="0.2">
      <c r="A6" s="47" t="s">
        <v>12</v>
      </c>
      <c r="B6" s="19" t="s">
        <v>8</v>
      </c>
      <c r="D6" s="29">
        <v>10093</v>
      </c>
      <c r="E6" s="30">
        <v>18883</v>
      </c>
      <c r="F6" s="18">
        <f>+E6/D6-1</f>
        <v>0.87090062419498659</v>
      </c>
      <c r="H6" s="29">
        <v>551</v>
      </c>
      <c r="I6" s="30">
        <v>624</v>
      </c>
      <c r="J6" s="30">
        <v>757</v>
      </c>
      <c r="K6" s="30">
        <v>918</v>
      </c>
      <c r="L6" s="44">
        <f>SUM(H6:K6)</f>
        <v>2850</v>
      </c>
    </row>
    <row r="7" spans="1:12" s="7" customFormat="1" ht="12" x14ac:dyDescent="0.2">
      <c r="A7" s="48"/>
      <c r="B7" s="17" t="s">
        <v>7</v>
      </c>
      <c r="D7" s="31">
        <v>6798</v>
      </c>
      <c r="E7" s="32">
        <v>14255</v>
      </c>
      <c r="F7" s="15">
        <f>+E7/D7-1</f>
        <v>1.0969402765519272</v>
      </c>
      <c r="H7" s="31">
        <v>344</v>
      </c>
      <c r="I7" s="32">
        <v>417</v>
      </c>
      <c r="J7" s="32">
        <v>533</v>
      </c>
      <c r="K7" s="32">
        <v>518</v>
      </c>
      <c r="L7" s="45">
        <f>SUM(H7:K7)</f>
        <v>1812</v>
      </c>
    </row>
    <row r="8" spans="1:12" s="7" customFormat="1" ht="12" x14ac:dyDescent="0.2">
      <c r="A8" s="48"/>
      <c r="B8" s="16" t="s">
        <v>6</v>
      </c>
      <c r="D8" s="31">
        <v>9098</v>
      </c>
      <c r="E8" s="32">
        <v>16419</v>
      </c>
      <c r="F8" s="15">
        <f>+E8/D8-1</f>
        <v>0.80468234776874037</v>
      </c>
      <c r="H8" s="31">
        <v>597</v>
      </c>
      <c r="I8" s="32">
        <v>731</v>
      </c>
      <c r="J8" s="32">
        <v>920</v>
      </c>
      <c r="K8" s="32">
        <v>933</v>
      </c>
      <c r="L8" s="45">
        <f>SUM(H8:K8)</f>
        <v>3181</v>
      </c>
    </row>
    <row r="9" spans="1:12" s="7" customFormat="1" ht="12" x14ac:dyDescent="0.2">
      <c r="A9" s="49"/>
      <c r="B9" s="9" t="s">
        <v>5</v>
      </c>
      <c r="D9" s="33">
        <f>SUM(D6:D8)</f>
        <v>25989</v>
      </c>
      <c r="E9" s="34">
        <f>SUM(E6:E8)</f>
        <v>49557</v>
      </c>
      <c r="F9" s="8">
        <f>+E9/D9-1</f>
        <v>0.90684520374004385</v>
      </c>
      <c r="H9" s="33">
        <f>SUM(H6:H8)</f>
        <v>1492</v>
      </c>
      <c r="I9" s="34">
        <f t="shared" ref="I9:K9" si="0">SUM(I6:I8)</f>
        <v>1772</v>
      </c>
      <c r="J9" s="34">
        <f t="shared" si="0"/>
        <v>2210</v>
      </c>
      <c r="K9" s="34">
        <f t="shared" si="0"/>
        <v>2369</v>
      </c>
      <c r="L9" s="46">
        <f>SUM(L6:L8)</f>
        <v>7843</v>
      </c>
    </row>
    <row r="10" spans="1:12" s="7" customFormat="1" ht="4.5" customHeight="1" x14ac:dyDescent="0.2">
      <c r="D10" s="35"/>
      <c r="E10" s="35"/>
      <c r="H10" s="35"/>
      <c r="I10" s="35"/>
      <c r="J10" s="35"/>
      <c r="K10" s="35"/>
      <c r="L10" s="35"/>
    </row>
    <row r="11" spans="1:12" s="7" customFormat="1" ht="12" x14ac:dyDescent="0.2">
      <c r="A11" s="47" t="s">
        <v>24</v>
      </c>
      <c r="B11" s="19" t="s">
        <v>8</v>
      </c>
      <c r="D11" s="29">
        <v>626</v>
      </c>
      <c r="E11" s="30">
        <v>1475</v>
      </c>
      <c r="F11" s="18">
        <f>+E11/D11-1</f>
        <v>1.3562300319488818</v>
      </c>
      <c r="H11" s="50">
        <v>624</v>
      </c>
      <c r="I11" s="51"/>
      <c r="J11" s="51"/>
      <c r="K11" s="30" t="s">
        <v>21</v>
      </c>
      <c r="L11" s="44">
        <f>SUM(H11:K11)</f>
        <v>624</v>
      </c>
    </row>
    <row r="12" spans="1:12" s="7" customFormat="1" ht="12" x14ac:dyDescent="0.2">
      <c r="A12" s="48"/>
      <c r="B12" s="17" t="s">
        <v>7</v>
      </c>
      <c r="D12" s="31">
        <v>1035</v>
      </c>
      <c r="E12" s="32">
        <v>1560</v>
      </c>
      <c r="F12" s="15">
        <f>+E12/D12-1</f>
        <v>0.50724637681159424</v>
      </c>
      <c r="H12" s="52">
        <v>694</v>
      </c>
      <c r="I12" s="53"/>
      <c r="J12" s="53"/>
      <c r="K12" s="41" t="s">
        <v>21</v>
      </c>
      <c r="L12" s="45">
        <f>SUM(H12:K12)</f>
        <v>694</v>
      </c>
    </row>
    <row r="13" spans="1:12" s="7" customFormat="1" ht="12" x14ac:dyDescent="0.2">
      <c r="A13" s="48"/>
      <c r="B13" s="16" t="s">
        <v>6</v>
      </c>
      <c r="D13" s="31">
        <v>108</v>
      </c>
      <c r="E13" s="32">
        <v>102</v>
      </c>
      <c r="F13" s="15">
        <f>+E13/D13-1</f>
        <v>-5.555555555555558E-2</v>
      </c>
      <c r="H13" s="52">
        <v>63</v>
      </c>
      <c r="I13" s="53"/>
      <c r="J13" s="53"/>
      <c r="K13" s="41" t="s">
        <v>21</v>
      </c>
      <c r="L13" s="45">
        <f>SUM(H13:K13)</f>
        <v>63</v>
      </c>
    </row>
    <row r="14" spans="1:12" s="7" customFormat="1" ht="12" x14ac:dyDescent="0.2">
      <c r="A14" s="49"/>
      <c r="B14" s="9" t="s">
        <v>5</v>
      </c>
      <c r="D14" s="33">
        <f>SUM(D11:D13)</f>
        <v>1769</v>
      </c>
      <c r="E14" s="34">
        <f>SUM(E11:E13)</f>
        <v>3137</v>
      </c>
      <c r="F14" s="8">
        <f>+E14/D14-1</f>
        <v>0.77331825890333517</v>
      </c>
      <c r="H14" s="54">
        <f>SUM(H11:H13)</f>
        <v>1381</v>
      </c>
      <c r="I14" s="55"/>
      <c r="J14" s="55"/>
      <c r="K14" s="43" t="s">
        <v>21</v>
      </c>
      <c r="L14" s="46">
        <f>SUM(L11:L13)</f>
        <v>1381</v>
      </c>
    </row>
    <row r="15" spans="1:12" s="7" customFormat="1" ht="4.5" customHeight="1" x14ac:dyDescent="0.2">
      <c r="D15" s="35"/>
      <c r="E15" s="35"/>
      <c r="H15" s="35"/>
      <c r="I15" s="35"/>
      <c r="J15" s="35"/>
      <c r="K15" s="35"/>
      <c r="L15" s="35"/>
    </row>
    <row r="16" spans="1:12" s="7" customFormat="1" ht="12" x14ac:dyDescent="0.2">
      <c r="A16" s="47" t="s">
        <v>6</v>
      </c>
      <c r="B16" s="19" t="s">
        <v>8</v>
      </c>
      <c r="D16" s="29">
        <v>49</v>
      </c>
      <c r="E16" s="30">
        <v>24</v>
      </c>
      <c r="F16" s="18">
        <f>+E16/D16-1</f>
        <v>-0.51020408163265307</v>
      </c>
      <c r="H16" s="29">
        <v>0</v>
      </c>
      <c r="I16" s="30">
        <v>0</v>
      </c>
      <c r="J16" s="30">
        <v>5</v>
      </c>
      <c r="K16" s="30">
        <v>0</v>
      </c>
      <c r="L16" s="44">
        <f>SUM(H16:K16)</f>
        <v>5</v>
      </c>
    </row>
    <row r="17" spans="1:12" s="7" customFormat="1" ht="12" x14ac:dyDescent="0.2">
      <c r="A17" s="48"/>
      <c r="B17" s="17" t="s">
        <v>7</v>
      </c>
      <c r="D17" s="31">
        <v>20</v>
      </c>
      <c r="E17" s="32">
        <v>17</v>
      </c>
      <c r="F17" s="15">
        <f>+E17/D17-1</f>
        <v>-0.15000000000000002</v>
      </c>
      <c r="H17" s="40">
        <v>2</v>
      </c>
      <c r="I17" s="41">
        <v>2</v>
      </c>
      <c r="J17" s="41">
        <v>0</v>
      </c>
      <c r="K17" s="41">
        <v>3</v>
      </c>
      <c r="L17" s="45">
        <f>SUM(H17:K17)</f>
        <v>7</v>
      </c>
    </row>
    <row r="18" spans="1:12" s="7" customFormat="1" ht="12" x14ac:dyDescent="0.2">
      <c r="A18" s="49"/>
      <c r="B18" s="9" t="s">
        <v>5</v>
      </c>
      <c r="D18" s="33">
        <f>SUM(D16:D17)</f>
        <v>69</v>
      </c>
      <c r="E18" s="34">
        <f>SUM(E16:E17)</f>
        <v>41</v>
      </c>
      <c r="F18" s="8">
        <f>+E18/D18-1</f>
        <v>-0.40579710144927539</v>
      </c>
      <c r="H18" s="42">
        <f>SUM(H16:H17)</f>
        <v>2</v>
      </c>
      <c r="I18" s="43">
        <f>SUM(I16:I17)</f>
        <v>2</v>
      </c>
      <c r="J18" s="43">
        <f>SUM(J16:J17)</f>
        <v>5</v>
      </c>
      <c r="K18" s="43">
        <f>SUM(K16:K17)</f>
        <v>3</v>
      </c>
      <c r="L18" s="46">
        <f>SUM(L16:L17)</f>
        <v>12</v>
      </c>
    </row>
    <row r="19" spans="1:12" s="7" customFormat="1" ht="4.5" customHeight="1" x14ac:dyDescent="0.2">
      <c r="D19" s="35"/>
      <c r="E19" s="35"/>
      <c r="H19" s="35"/>
      <c r="I19" s="35"/>
      <c r="J19" s="35"/>
      <c r="K19" s="35"/>
      <c r="L19" s="35"/>
    </row>
    <row r="20" spans="1:12" s="7" customFormat="1" ht="12" x14ac:dyDescent="0.2">
      <c r="A20" s="47" t="s">
        <v>25</v>
      </c>
      <c r="B20" s="19" t="s">
        <v>8</v>
      </c>
      <c r="D20" s="29">
        <v>68</v>
      </c>
      <c r="E20" s="30">
        <v>440</v>
      </c>
      <c r="F20" s="18" t="s">
        <v>10</v>
      </c>
      <c r="H20" s="29">
        <v>74</v>
      </c>
      <c r="I20" s="30">
        <v>267</v>
      </c>
      <c r="J20" s="30">
        <v>257</v>
      </c>
      <c r="K20" s="30">
        <v>293</v>
      </c>
      <c r="L20" s="44">
        <f>SUM(H20:K20)</f>
        <v>891</v>
      </c>
    </row>
    <row r="21" spans="1:12" s="7" customFormat="1" ht="12" x14ac:dyDescent="0.2">
      <c r="A21" s="48"/>
      <c r="B21" s="17" t="s">
        <v>7</v>
      </c>
      <c r="D21" s="31">
        <v>1</v>
      </c>
      <c r="E21" s="32">
        <v>85</v>
      </c>
      <c r="F21" s="15" t="s">
        <v>10</v>
      </c>
      <c r="H21" s="40">
        <v>9</v>
      </c>
      <c r="I21" s="41">
        <v>121</v>
      </c>
      <c r="J21" s="41">
        <v>160</v>
      </c>
      <c r="K21" s="41">
        <v>133</v>
      </c>
      <c r="L21" s="45">
        <f>SUM(H21:K21)</f>
        <v>423</v>
      </c>
    </row>
    <row r="22" spans="1:12" s="7" customFormat="1" ht="12" x14ac:dyDescent="0.2">
      <c r="A22" s="48"/>
      <c r="B22" s="16" t="s">
        <v>6</v>
      </c>
      <c r="D22" s="31">
        <v>4</v>
      </c>
      <c r="E22" s="32">
        <v>108</v>
      </c>
      <c r="F22" s="15" t="s">
        <v>10</v>
      </c>
      <c r="H22" s="40">
        <v>27</v>
      </c>
      <c r="I22" s="41">
        <v>89</v>
      </c>
      <c r="J22" s="41">
        <v>38</v>
      </c>
      <c r="K22" s="41">
        <v>151</v>
      </c>
      <c r="L22" s="45">
        <f>SUM(H22:K22)</f>
        <v>305</v>
      </c>
    </row>
    <row r="23" spans="1:12" s="7" customFormat="1" ht="12" x14ac:dyDescent="0.2">
      <c r="A23" s="49"/>
      <c r="B23" s="9" t="s">
        <v>5</v>
      </c>
      <c r="D23" s="33">
        <f>SUM(D20:D22)</f>
        <v>73</v>
      </c>
      <c r="E23" s="34">
        <f>SUM(E20:E22)</f>
        <v>633</v>
      </c>
      <c r="F23" s="8" t="s">
        <v>10</v>
      </c>
      <c r="H23" s="42">
        <f>SUM(H20:H22)</f>
        <v>110</v>
      </c>
      <c r="I23" s="43">
        <f t="shared" ref="I23" si="1">SUM(I20:I22)</f>
        <v>477</v>
      </c>
      <c r="J23" s="43">
        <f t="shared" ref="J23" si="2">SUM(J20:J22)</f>
        <v>455</v>
      </c>
      <c r="K23" s="43">
        <f t="shared" ref="K23" si="3">SUM(K20:K22)</f>
        <v>577</v>
      </c>
      <c r="L23" s="46">
        <f>SUM(L20:L22)</f>
        <v>1619</v>
      </c>
    </row>
    <row r="24" spans="1:12" s="7" customFormat="1" ht="4.5" customHeight="1" x14ac:dyDescent="0.2">
      <c r="D24" s="35"/>
      <c r="E24" s="35"/>
      <c r="H24" s="35"/>
      <c r="I24" s="35"/>
      <c r="J24" s="35"/>
      <c r="K24" s="35"/>
      <c r="L24" s="35"/>
    </row>
    <row r="25" spans="1:12" s="7" customFormat="1" ht="12" x14ac:dyDescent="0.2">
      <c r="A25" s="47" t="s">
        <v>26</v>
      </c>
      <c r="B25" s="19" t="s">
        <v>8</v>
      </c>
      <c r="D25" s="29">
        <v>105</v>
      </c>
      <c r="E25" s="30">
        <v>99</v>
      </c>
      <c r="F25" s="18">
        <f>+E25/D25-1</f>
        <v>-5.7142857142857162E-2</v>
      </c>
      <c r="H25" s="29">
        <v>58</v>
      </c>
      <c r="I25" s="30">
        <v>10</v>
      </c>
      <c r="J25" s="30">
        <v>4</v>
      </c>
      <c r="K25" s="30">
        <v>19</v>
      </c>
      <c r="L25" s="44">
        <f>SUM(H25:K25)</f>
        <v>91</v>
      </c>
    </row>
    <row r="26" spans="1:12" s="7" customFormat="1" ht="12" x14ac:dyDescent="0.2">
      <c r="A26" s="48"/>
      <c r="B26" s="17" t="s">
        <v>7</v>
      </c>
      <c r="D26" s="31">
        <v>14</v>
      </c>
      <c r="E26" s="32">
        <v>31</v>
      </c>
      <c r="F26" s="15">
        <f>+E26/D26-1</f>
        <v>1.2142857142857144</v>
      </c>
      <c r="H26" s="40">
        <v>2</v>
      </c>
      <c r="I26" s="41">
        <v>0</v>
      </c>
      <c r="J26" s="41">
        <v>1</v>
      </c>
      <c r="K26" s="41">
        <v>0</v>
      </c>
      <c r="L26" s="45">
        <f>SUM(H26:K26)</f>
        <v>3</v>
      </c>
    </row>
    <row r="27" spans="1:12" s="7" customFormat="1" ht="12" x14ac:dyDescent="0.2">
      <c r="A27" s="48"/>
      <c r="B27" s="16" t="s">
        <v>6</v>
      </c>
      <c r="D27" s="31">
        <v>5</v>
      </c>
      <c r="E27" s="32">
        <v>2</v>
      </c>
      <c r="F27" s="15">
        <f>+E27/D27-1</f>
        <v>-0.6</v>
      </c>
      <c r="H27" s="40">
        <v>0</v>
      </c>
      <c r="I27" s="41">
        <v>0</v>
      </c>
      <c r="J27" s="41">
        <v>0</v>
      </c>
      <c r="K27" s="41">
        <v>0</v>
      </c>
      <c r="L27" s="45">
        <f>SUM(H27:K27)</f>
        <v>0</v>
      </c>
    </row>
    <row r="28" spans="1:12" s="7" customFormat="1" ht="12" x14ac:dyDescent="0.2">
      <c r="A28" s="49"/>
      <c r="B28" s="9" t="s">
        <v>5</v>
      </c>
      <c r="D28" s="33">
        <f>SUM(D25:D27)</f>
        <v>124</v>
      </c>
      <c r="E28" s="34">
        <f>SUM(E25:E27)</f>
        <v>132</v>
      </c>
      <c r="F28" s="8">
        <f>+E28/D28-1</f>
        <v>6.4516129032258007E-2</v>
      </c>
      <c r="H28" s="42">
        <f>SUM(H25:H27)</f>
        <v>60</v>
      </c>
      <c r="I28" s="43">
        <f t="shared" ref="I28" si="4">SUM(I25:I27)</f>
        <v>10</v>
      </c>
      <c r="J28" s="43">
        <f t="shared" ref="J28" si="5">SUM(J25:J27)</f>
        <v>5</v>
      </c>
      <c r="K28" s="43">
        <f t="shared" ref="K28" si="6">SUM(K25:K27)</f>
        <v>19</v>
      </c>
      <c r="L28" s="46">
        <f>SUM(L25:L27)</f>
        <v>94</v>
      </c>
    </row>
    <row r="29" spans="1:12" s="7" customFormat="1" ht="4.5" customHeight="1" x14ac:dyDescent="0.2">
      <c r="D29" s="35"/>
      <c r="E29" s="35"/>
      <c r="H29" s="35"/>
      <c r="I29" s="35"/>
      <c r="J29" s="35"/>
      <c r="K29" s="35"/>
      <c r="L29" s="35"/>
    </row>
    <row r="30" spans="1:12" s="7" customFormat="1" ht="12" x14ac:dyDescent="0.2">
      <c r="A30" s="47" t="s">
        <v>11</v>
      </c>
      <c r="B30" s="19" t="s">
        <v>8</v>
      </c>
      <c r="D30" s="29">
        <v>303</v>
      </c>
      <c r="E30" s="30">
        <v>801</v>
      </c>
      <c r="F30" s="18">
        <f>+E30/D30-1</f>
        <v>1.6435643564356437</v>
      </c>
      <c r="H30" s="29">
        <v>139</v>
      </c>
      <c r="I30" s="30">
        <v>185</v>
      </c>
      <c r="J30" s="30">
        <v>118</v>
      </c>
      <c r="K30" s="30" t="s">
        <v>21</v>
      </c>
      <c r="L30" s="44">
        <f>SUM(H30:K30)</f>
        <v>442</v>
      </c>
    </row>
    <row r="31" spans="1:12" s="7" customFormat="1" ht="12" x14ac:dyDescent="0.2">
      <c r="A31" s="48"/>
      <c r="B31" s="17" t="s">
        <v>7</v>
      </c>
      <c r="D31" s="31">
        <v>80</v>
      </c>
      <c r="E31" s="32">
        <v>82</v>
      </c>
      <c r="F31" s="15">
        <f>+E31/D31-1</f>
        <v>2.4999999999999911E-2</v>
      </c>
      <c r="H31" s="40">
        <v>7</v>
      </c>
      <c r="I31" s="41">
        <v>5</v>
      </c>
      <c r="J31" s="41">
        <v>8</v>
      </c>
      <c r="K31" s="41" t="s">
        <v>21</v>
      </c>
      <c r="L31" s="45">
        <f>SUM(H31:K31)</f>
        <v>20</v>
      </c>
    </row>
    <row r="32" spans="1:12" s="7" customFormat="1" ht="12" x14ac:dyDescent="0.2">
      <c r="A32" s="48"/>
      <c r="B32" s="16" t="s">
        <v>6</v>
      </c>
      <c r="D32" s="31">
        <v>8</v>
      </c>
      <c r="E32" s="32">
        <v>6</v>
      </c>
      <c r="F32" s="15">
        <f>+E32/D32-1</f>
        <v>-0.25</v>
      </c>
      <c r="H32" s="40">
        <v>1</v>
      </c>
      <c r="I32" s="41">
        <v>1</v>
      </c>
      <c r="J32" s="41">
        <v>0</v>
      </c>
      <c r="K32" s="41" t="s">
        <v>21</v>
      </c>
      <c r="L32" s="45">
        <f>SUM(H32:K32)</f>
        <v>2</v>
      </c>
    </row>
    <row r="33" spans="1:12" s="7" customFormat="1" ht="12" x14ac:dyDescent="0.2">
      <c r="A33" s="49"/>
      <c r="B33" s="9" t="s">
        <v>5</v>
      </c>
      <c r="D33" s="33">
        <f>SUM(D30:D32)</f>
        <v>391</v>
      </c>
      <c r="E33" s="34">
        <f>SUM(E30:E32)</f>
        <v>889</v>
      </c>
      <c r="F33" s="8">
        <f>+E33/D33-1</f>
        <v>1.2736572890025575</v>
      </c>
      <c r="H33" s="42">
        <f>SUM(H30:H32)</f>
        <v>147</v>
      </c>
      <c r="I33" s="43">
        <f t="shared" ref="I33" si="7">SUM(I30:I32)</f>
        <v>191</v>
      </c>
      <c r="J33" s="43">
        <f t="shared" ref="J33" si="8">SUM(J30:J32)</f>
        <v>126</v>
      </c>
      <c r="K33" s="43" t="s">
        <v>21</v>
      </c>
      <c r="L33" s="46">
        <f>SUM(L30:L32)</f>
        <v>464</v>
      </c>
    </row>
    <row r="34" spans="1:12" s="7" customFormat="1" ht="4.5" customHeight="1" x14ac:dyDescent="0.2">
      <c r="D34" s="35"/>
      <c r="E34" s="35"/>
      <c r="H34" s="35"/>
      <c r="I34" s="35"/>
      <c r="J34" s="35"/>
      <c r="K34" s="35"/>
      <c r="L34" s="35"/>
    </row>
    <row r="35" spans="1:12" s="7" customFormat="1" ht="12" x14ac:dyDescent="0.2">
      <c r="A35" s="47" t="s">
        <v>27</v>
      </c>
      <c r="B35" s="19" t="s">
        <v>8</v>
      </c>
      <c r="D35" s="29">
        <v>46</v>
      </c>
      <c r="E35" s="30">
        <v>155</v>
      </c>
      <c r="F35" s="18">
        <f>+E35/D35-1</f>
        <v>2.3695652173913042</v>
      </c>
      <c r="H35" s="29">
        <v>58</v>
      </c>
      <c r="I35" s="30">
        <v>57</v>
      </c>
      <c r="J35" s="30">
        <v>61</v>
      </c>
      <c r="K35" s="30" t="s">
        <v>21</v>
      </c>
      <c r="L35" s="44">
        <f>SUM(H35:K35)</f>
        <v>176</v>
      </c>
    </row>
    <row r="36" spans="1:12" s="7" customFormat="1" ht="12" x14ac:dyDescent="0.2">
      <c r="A36" s="48"/>
      <c r="B36" s="17" t="s">
        <v>7</v>
      </c>
      <c r="D36" s="31">
        <v>3</v>
      </c>
      <c r="E36" s="32">
        <v>34</v>
      </c>
      <c r="F36" s="15" t="s">
        <v>10</v>
      </c>
      <c r="H36" s="40">
        <v>4</v>
      </c>
      <c r="I36" s="41">
        <v>7</v>
      </c>
      <c r="J36" s="41">
        <v>2</v>
      </c>
      <c r="K36" s="41" t="s">
        <v>21</v>
      </c>
      <c r="L36" s="45">
        <f>SUM(H36:K36)</f>
        <v>13</v>
      </c>
    </row>
    <row r="37" spans="1:12" s="7" customFormat="1" ht="12" x14ac:dyDescent="0.2">
      <c r="A37" s="48"/>
      <c r="B37" s="16" t="s">
        <v>6</v>
      </c>
      <c r="D37" s="31">
        <v>1</v>
      </c>
      <c r="E37" s="32">
        <v>6</v>
      </c>
      <c r="F37" s="15" t="s">
        <v>10</v>
      </c>
      <c r="H37" s="40">
        <v>0</v>
      </c>
      <c r="I37" s="41">
        <v>5</v>
      </c>
      <c r="J37" s="41">
        <v>0</v>
      </c>
      <c r="K37" s="41" t="s">
        <v>21</v>
      </c>
      <c r="L37" s="45">
        <f>SUM(H37:K37)</f>
        <v>5</v>
      </c>
    </row>
    <row r="38" spans="1:12" s="7" customFormat="1" ht="12" x14ac:dyDescent="0.2">
      <c r="A38" s="49"/>
      <c r="B38" s="9" t="s">
        <v>5</v>
      </c>
      <c r="D38" s="33">
        <f>SUM(D35:D37)</f>
        <v>50</v>
      </c>
      <c r="E38" s="34">
        <f>SUM(E35:E37)</f>
        <v>195</v>
      </c>
      <c r="F38" s="8">
        <f>+E38/D38-1</f>
        <v>2.9</v>
      </c>
      <c r="H38" s="42">
        <f>SUM(H35:H37)</f>
        <v>62</v>
      </c>
      <c r="I38" s="43">
        <f t="shared" ref="I38" si="9">SUM(I35:I37)</f>
        <v>69</v>
      </c>
      <c r="J38" s="43">
        <f t="shared" ref="J38" si="10">SUM(J35:J37)</f>
        <v>63</v>
      </c>
      <c r="K38" s="43" t="s">
        <v>21</v>
      </c>
      <c r="L38" s="46">
        <f>SUM(L35:L37)</f>
        <v>194</v>
      </c>
    </row>
    <row r="39" spans="1:12" s="7" customFormat="1" ht="4.5" customHeight="1" x14ac:dyDescent="0.2">
      <c r="D39" s="35"/>
      <c r="E39" s="35"/>
      <c r="H39" s="35"/>
      <c r="I39" s="35"/>
      <c r="J39" s="35"/>
      <c r="K39" s="35"/>
      <c r="L39" s="35"/>
    </row>
    <row r="40" spans="1:12" s="7" customFormat="1" ht="12" x14ac:dyDescent="0.2">
      <c r="A40" s="56" t="s">
        <v>9</v>
      </c>
      <c r="B40" s="14" t="s">
        <v>8</v>
      </c>
      <c r="D40" s="36">
        <f>+D6+D11+D16+D20+D25+D30+D35</f>
        <v>11290</v>
      </c>
      <c r="E40" s="37">
        <f>+E6+E11+E16+E20+E25+E30+E35</f>
        <v>21877</v>
      </c>
      <c r="F40" s="13">
        <f>+E40/D40-1</f>
        <v>0.93773250664304686</v>
      </c>
      <c r="H40" s="36"/>
      <c r="I40" s="37"/>
      <c r="J40" s="37"/>
      <c r="K40" s="37"/>
      <c r="L40" s="37">
        <f>+L6+L11+L16+L20+L25+L30+L35</f>
        <v>5079</v>
      </c>
    </row>
    <row r="41" spans="1:12" s="7" customFormat="1" ht="12" x14ac:dyDescent="0.2">
      <c r="A41" s="57"/>
      <c r="B41" s="12" t="s">
        <v>7</v>
      </c>
      <c r="D41" s="38">
        <f>+D7+D12+D17+D21+D26+D31+D36</f>
        <v>7951</v>
      </c>
      <c r="E41" s="39">
        <f>+E7+E12+E17+E21+E26+E31+E36</f>
        <v>16064</v>
      </c>
      <c r="F41" s="10">
        <f>+E41/D41-1</f>
        <v>1.0203747956231921</v>
      </c>
      <c r="H41" s="38"/>
      <c r="I41" s="39"/>
      <c r="J41" s="39"/>
      <c r="K41" s="39"/>
      <c r="L41" s="39">
        <f>+L7+L12+L17+L21+L26+L31+L36</f>
        <v>2972</v>
      </c>
    </row>
    <row r="42" spans="1:12" s="7" customFormat="1" ht="12" x14ac:dyDescent="0.2">
      <c r="A42" s="57"/>
      <c r="B42" s="11" t="s">
        <v>6</v>
      </c>
      <c r="D42" s="38">
        <f>+D8+D13+D22+D27+D32+D37</f>
        <v>9224</v>
      </c>
      <c r="E42" s="39">
        <f>+E8+E13+E22+E27+E32+E37</f>
        <v>16643</v>
      </c>
      <c r="F42" s="10">
        <f>+E42/D42-1</f>
        <v>0.80431483087597577</v>
      </c>
      <c r="H42" s="38"/>
      <c r="I42" s="39"/>
      <c r="J42" s="39"/>
      <c r="K42" s="39"/>
      <c r="L42" s="39">
        <f>+L8+L13+L22+L27+L32+L37</f>
        <v>3556</v>
      </c>
    </row>
    <row r="43" spans="1:12" s="7" customFormat="1" ht="12" x14ac:dyDescent="0.2">
      <c r="A43" s="58"/>
      <c r="B43" s="9" t="s">
        <v>5</v>
      </c>
      <c r="D43" s="33">
        <f>SUM(D40:D42)</f>
        <v>28465</v>
      </c>
      <c r="E43" s="34">
        <f>SUM(E40:E42)</f>
        <v>54584</v>
      </c>
      <c r="F43" s="8">
        <f>+E43/D43-1</f>
        <v>0.91758299666256815</v>
      </c>
      <c r="H43" s="33"/>
      <c r="I43" s="34"/>
      <c r="J43" s="34"/>
      <c r="K43" s="34"/>
      <c r="L43" s="34">
        <f>SUM(L40:L42)</f>
        <v>11607</v>
      </c>
    </row>
    <row r="45" spans="1:12" ht="12.75" customHeight="1" x14ac:dyDescent="0.2">
      <c r="A45" s="2" t="s">
        <v>4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x14ac:dyDescent="0.2">
      <c r="A46" s="2" t="s">
        <v>3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x14ac:dyDescent="0.2">
      <c r="A47" s="2" t="s">
        <v>2</v>
      </c>
      <c r="B47" s="5"/>
      <c r="D47" s="4"/>
      <c r="E47" s="4"/>
      <c r="F47" s="4"/>
      <c r="H47" s="4"/>
      <c r="I47" s="4"/>
      <c r="J47" s="4"/>
      <c r="K47" s="4"/>
      <c r="L47" s="4"/>
    </row>
    <row r="48" spans="1:12" x14ac:dyDescent="0.2">
      <c r="A48" s="2" t="s">
        <v>19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">
      <c r="A49" s="2" t="s">
        <v>30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t="12.75" customHeight="1" x14ac:dyDescent="0.2">
      <c r="A50" s="2" t="s">
        <v>1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2.75" customHeight="1" x14ac:dyDescent="0.2">
      <c r="A51" s="2" t="s">
        <v>28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">
      <c r="A52" s="2" t="s">
        <v>22</v>
      </c>
    </row>
    <row r="53" spans="1:12" x14ac:dyDescent="0.2">
      <c r="A53" s="2" t="s">
        <v>0</v>
      </c>
    </row>
    <row r="54" spans="1:12" ht="15" x14ac:dyDescent="0.2">
      <c r="A54" s="2" t="s">
        <v>23</v>
      </c>
    </row>
    <row r="55" spans="1:12" x14ac:dyDescent="0.2">
      <c r="A55" s="2"/>
    </row>
    <row r="56" spans="1:12" x14ac:dyDescent="0.2">
      <c r="A56" s="2"/>
    </row>
  </sheetData>
  <mergeCells count="12">
    <mergeCell ref="A20:A23"/>
    <mergeCell ref="A25:A28"/>
    <mergeCell ref="A30:A33"/>
    <mergeCell ref="A35:A38"/>
    <mergeCell ref="A40:A43"/>
    <mergeCell ref="A6:A9"/>
    <mergeCell ref="A11:A14"/>
    <mergeCell ref="A16:A18"/>
    <mergeCell ref="H11:J11"/>
    <mergeCell ref="H12:J12"/>
    <mergeCell ref="H13:J13"/>
    <mergeCell ref="H14:J14"/>
  </mergeCells>
  <printOptions horizontalCentered="1" verticalCentered="1"/>
  <pageMargins left="0.39370078740157483" right="0.39370078740157483" top="0.39370078740157483" bottom="0.39370078740157483" header="0" footer="0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2016 REV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 Mauricio Cardona Landinez</dc:creator>
  <cp:lastModifiedBy>Sosa, Andrea</cp:lastModifiedBy>
  <cp:lastPrinted>2016-05-11T06:42:27Z</cp:lastPrinted>
  <dcterms:created xsi:type="dcterms:W3CDTF">2016-05-11T06:24:20Z</dcterms:created>
  <dcterms:modified xsi:type="dcterms:W3CDTF">2016-06-18T22:54:56Z</dcterms:modified>
</cp:coreProperties>
</file>